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0" windowHeight="20535" activeTab="0"/>
  </bookViews>
  <sheets>
    <sheet name="Spielplan" sheetId="1" r:id="rId1"/>
    <sheet name="Endergebnis" sheetId="2" r:id="rId2"/>
  </sheets>
  <definedNames/>
  <calcPr fullCalcOnLoad="1"/>
</workbook>
</file>

<file path=xl/sharedStrings.xml><?xml version="1.0" encoding="utf-8"?>
<sst xmlns="http://schemas.openxmlformats.org/spreadsheetml/2006/main" count="128" uniqueCount="101">
  <si>
    <t>Verlierer nach A</t>
  </si>
  <si>
    <t>Verlierer nach B</t>
  </si>
  <si>
    <t>Verlierer nach C</t>
  </si>
  <si>
    <t>Verlierer nach D</t>
  </si>
  <si>
    <t>Verlierer nach E</t>
  </si>
  <si>
    <t>Verlierer nach F</t>
  </si>
  <si>
    <t>Verlierer nach G</t>
  </si>
  <si>
    <t>Verlierer nach H</t>
  </si>
  <si>
    <t>A</t>
  </si>
  <si>
    <t>B</t>
  </si>
  <si>
    <t>C</t>
  </si>
  <si>
    <t>D</t>
  </si>
  <si>
    <t>E</t>
  </si>
  <si>
    <t>F</t>
  </si>
  <si>
    <t>G</t>
  </si>
  <si>
    <t>H</t>
  </si>
  <si>
    <t>Verlierer nach I</t>
  </si>
  <si>
    <t>Verlierer nach J</t>
  </si>
  <si>
    <t>Verlierer nach K</t>
  </si>
  <si>
    <t>L</t>
  </si>
  <si>
    <t>I</t>
  </si>
  <si>
    <t>J</t>
  </si>
  <si>
    <t>K</t>
  </si>
  <si>
    <t>Verlierer nach L</t>
  </si>
  <si>
    <t>Verlierer nach M</t>
  </si>
  <si>
    <t>Verlierer nach N</t>
  </si>
  <si>
    <t>Verlierer nach O</t>
  </si>
  <si>
    <t>M</t>
  </si>
  <si>
    <t>N</t>
  </si>
  <si>
    <t>O</t>
  </si>
  <si>
    <t>Sieger nach P</t>
  </si>
  <si>
    <t>P</t>
  </si>
  <si>
    <t>Sieger</t>
  </si>
  <si>
    <t>Verlierer Platz 2</t>
  </si>
  <si>
    <t>Platz</t>
  </si>
  <si>
    <t>Mannschaft</t>
  </si>
  <si>
    <t>1.</t>
  </si>
  <si>
    <t>2.</t>
  </si>
  <si>
    <t>3.</t>
  </si>
  <si>
    <t>4.</t>
  </si>
  <si>
    <t>5.</t>
  </si>
  <si>
    <t>Verlierer Platz 3</t>
  </si>
  <si>
    <t>Verlierer Platz 4</t>
  </si>
  <si>
    <t>Verlierer Platz 5</t>
  </si>
  <si>
    <t>Verlierer Platz 7</t>
  </si>
  <si>
    <t>Verlierer Platz 9</t>
  </si>
  <si>
    <t>Verlierer Platz 13</t>
  </si>
  <si>
    <t>Verlierer Platz 17</t>
  </si>
  <si>
    <t>Verlierer Platz 25</t>
  </si>
  <si>
    <t>7.</t>
  </si>
  <si>
    <t>9.</t>
  </si>
  <si>
    <t>13.</t>
  </si>
  <si>
    <t>17.</t>
  </si>
  <si>
    <t>25.</t>
  </si>
  <si>
    <t>DoppelKO-System für 32 Mannschaften</t>
  </si>
  <si>
    <t>Datum:</t>
  </si>
  <si>
    <t>Ort:</t>
  </si>
  <si>
    <t>Veranstalter:</t>
  </si>
  <si>
    <t>Mannschaft/Spieler</t>
  </si>
  <si>
    <t>Spielplan gesponsert von der</t>
  </si>
  <si>
    <t>SportUnion Bad Leonfelden Sktion TT</t>
  </si>
  <si>
    <t>NMS Bad Leonfelden</t>
  </si>
  <si>
    <t>Philipp Wagner</t>
  </si>
  <si>
    <t>Elias Gallee</t>
  </si>
  <si>
    <t>Giovanni Friedrich</t>
  </si>
  <si>
    <t>Manuel Schwarz</t>
  </si>
  <si>
    <t>Niklas Beuer</t>
  </si>
  <si>
    <t>Nico Katzmayr</t>
  </si>
  <si>
    <t>Christian Dumphart</t>
  </si>
  <si>
    <t>Finlay Friedrich</t>
  </si>
  <si>
    <t>Luca Stumptner</t>
  </si>
  <si>
    <t>Niklas Sprenger</t>
  </si>
  <si>
    <t>Rupert Weichselbaumer</t>
  </si>
  <si>
    <t>Elias Schmidinger</t>
  </si>
  <si>
    <t>Dominki Steininger</t>
  </si>
  <si>
    <t>Daniel Köppl</t>
  </si>
  <si>
    <t>Max Köppl</t>
  </si>
  <si>
    <t>Noah Ganglberger</t>
  </si>
  <si>
    <t>Niklas Ganglberger</t>
  </si>
  <si>
    <t>Florian Frühwirt</t>
  </si>
  <si>
    <t>Benjamin Böcksteiner</t>
  </si>
  <si>
    <t>Emre Sabi</t>
  </si>
  <si>
    <t>Frei1</t>
  </si>
  <si>
    <t>Frei2</t>
  </si>
  <si>
    <t>Frei3</t>
  </si>
  <si>
    <t>Frei4</t>
  </si>
  <si>
    <t>Frei5</t>
  </si>
  <si>
    <t>Frei6</t>
  </si>
  <si>
    <t>Frei7</t>
  </si>
  <si>
    <t>Frei8</t>
  </si>
  <si>
    <t>Frei9</t>
  </si>
  <si>
    <t>Frei10</t>
  </si>
  <si>
    <t>Frei11</t>
  </si>
  <si>
    <t>Frei12</t>
  </si>
  <si>
    <t>Niko Katzmayr</t>
  </si>
  <si>
    <t>Elias Schmiedinger</t>
  </si>
  <si>
    <t>Dominik Steininger</t>
  </si>
  <si>
    <t>Niklas Breuer</t>
  </si>
  <si>
    <t>20.</t>
  </si>
  <si>
    <t>Endergebnis Kinder</t>
  </si>
  <si>
    <t>Endergebnis Jugend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</si>
</sst>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7" fillId="34" borderId="0" xfId="0" applyFont="1" applyFill="1" applyAlignment="1">
      <alignment/>
    </xf>
    <xf numFmtId="0" fontId="7" fillId="33" borderId="17" xfId="0" applyFont="1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14" fontId="0" fillId="35" borderId="21" xfId="0" applyNumberFormat="1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35" borderId="25" xfId="0" applyFont="1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54</xdr:row>
      <xdr:rowOff>19050</xdr:rowOff>
    </xdr:from>
    <xdr:to>
      <xdr:col>3</xdr:col>
      <xdr:colOff>66675</xdr:colOff>
      <xdr:row>64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829925"/>
          <a:ext cx="22860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3</xdr:row>
      <xdr:rowOff>95250</xdr:rowOff>
    </xdr:from>
    <xdr:to>
      <xdr:col>29</xdr:col>
      <xdr:colOff>285750</xdr:colOff>
      <xdr:row>9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74175" y="704850"/>
          <a:ext cx="3429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57</xdr:row>
      <xdr:rowOff>133350</xdr:rowOff>
    </xdr:from>
    <xdr:to>
      <xdr:col>29</xdr:col>
      <xdr:colOff>390525</xdr:colOff>
      <xdr:row>64</xdr:row>
      <xdr:rowOff>142875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55125" y="11696700"/>
          <a:ext cx="3552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showGridLines="0" tabSelected="1" zoomScale="40" zoomScaleNormal="40" zoomScalePageLayoutView="0" workbookViewId="0" topLeftCell="A1">
      <selection activeCell="Q28" sqref="Q28"/>
    </sheetView>
  </sheetViews>
  <sheetFormatPr defaultColWidth="11.421875" defaultRowHeight="12.75"/>
  <cols>
    <col min="1" max="1" width="20.7109375" style="0" customWidth="1"/>
    <col min="2" max="2" width="4.7109375" style="0" customWidth="1"/>
    <col min="3" max="3" width="20.7109375" style="0" customWidth="1"/>
    <col min="4" max="4" width="4.7109375" style="0" customWidth="1"/>
    <col min="5" max="5" width="20.7109375" style="0" customWidth="1"/>
    <col min="6" max="6" width="4.7109375" style="0" customWidth="1"/>
    <col min="7" max="7" width="20.7109375" style="0" customWidth="1"/>
    <col min="8" max="8" width="4.7109375" style="0" customWidth="1"/>
    <col min="9" max="9" width="20.7109375" style="0" customWidth="1"/>
    <col min="10" max="10" width="4.7109375" style="0" customWidth="1"/>
    <col min="11" max="11" width="20.7109375" style="0" customWidth="1"/>
    <col min="12" max="12" width="4.7109375" style="0" customWidth="1"/>
    <col min="13" max="13" width="20.7109375" style="0" customWidth="1"/>
    <col min="14" max="14" width="4.7109375" style="0" customWidth="1"/>
    <col min="15" max="15" width="20.7109375" style="0" customWidth="1"/>
    <col min="16" max="16" width="4.7109375" style="0" customWidth="1"/>
    <col min="17" max="17" width="20.7109375" style="0" customWidth="1"/>
    <col min="18" max="18" width="4.7109375" style="0" customWidth="1"/>
    <col min="19" max="19" width="20.7109375" style="0" customWidth="1"/>
    <col min="20" max="20" width="4.7109375" style="0" customWidth="1"/>
    <col min="21" max="21" width="20.7109375" style="0" customWidth="1"/>
    <col min="22" max="22" width="4.7109375" style="0" customWidth="1"/>
    <col min="23" max="23" width="20.7109375" style="0" customWidth="1"/>
    <col min="24" max="24" width="4.7109375" style="0" customWidth="1"/>
    <col min="25" max="25" width="20.7109375" style="0" customWidth="1"/>
    <col min="26" max="26" width="4.7109375" style="0" customWidth="1"/>
    <col min="27" max="27" width="20.7109375" style="0" customWidth="1"/>
    <col min="28" max="28" width="4.7109375" style="0" customWidth="1"/>
    <col min="29" max="29" width="20.7109375" style="0" customWidth="1"/>
  </cols>
  <sheetData>
    <row r="1" spans="1:30" ht="16.5" thickBot="1">
      <c r="A1" s="37" t="s">
        <v>54</v>
      </c>
      <c r="B1" s="38"/>
      <c r="C1" s="38"/>
      <c r="D1" s="38"/>
      <c r="E1" s="3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6" t="s">
        <v>58</v>
      </c>
      <c r="R1" s="36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3:30" ht="15.75" thickBo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>
        <v>1</v>
      </c>
      <c r="Q2" s="22" t="s">
        <v>70</v>
      </c>
      <c r="R2" s="19">
        <v>2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5.75" thickBot="1">
      <c r="A3" s="16" t="s">
        <v>57</v>
      </c>
      <c r="B3" s="40" t="s">
        <v>60</v>
      </c>
      <c r="C3" s="41"/>
      <c r="D3" s="41"/>
      <c r="E3" s="42"/>
      <c r="F3" s="10"/>
      <c r="G3" s="10"/>
      <c r="H3" s="10"/>
      <c r="I3" s="10"/>
      <c r="J3" s="10"/>
      <c r="K3" s="10"/>
      <c r="L3" s="10"/>
      <c r="M3" s="10"/>
      <c r="N3" s="10"/>
      <c r="O3" s="24" t="str">
        <f>IF(R2=R4,"",IF(R2&gt;R4,Q4,Q2))</f>
        <v>Frei1</v>
      </c>
      <c r="P3" s="12">
        <v>2</v>
      </c>
      <c r="Q3" s="10"/>
      <c r="R3" s="10"/>
      <c r="S3" s="24" t="str">
        <f>IF(R2=R4,"",IF(R2&gt;R4,Q2,Q4))</f>
        <v>Luca Stumptner</v>
      </c>
      <c r="T3" s="12">
        <v>0</v>
      </c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.75" thickBot="1">
      <c r="A4" s="17" t="s">
        <v>55</v>
      </c>
      <c r="B4" s="43" t="s">
        <v>61</v>
      </c>
      <c r="C4" s="44"/>
      <c r="D4" s="44"/>
      <c r="E4" s="45"/>
      <c r="F4" s="10"/>
      <c r="G4" s="10"/>
      <c r="H4" s="10"/>
      <c r="I4" s="10"/>
      <c r="J4" s="10"/>
      <c r="K4" s="10"/>
      <c r="L4" s="10"/>
      <c r="M4" s="24" t="str">
        <f>IF(P3=P7,"",IF(P3&gt;P7,O3,O7))</f>
        <v>Frei1</v>
      </c>
      <c r="N4" s="12"/>
      <c r="O4" s="10"/>
      <c r="P4" s="10">
        <v>2</v>
      </c>
      <c r="Q4" s="22" t="s">
        <v>82</v>
      </c>
      <c r="R4" s="19">
        <v>0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thickBot="1">
      <c r="A5" s="18" t="s">
        <v>56</v>
      </c>
      <c r="B5" s="33">
        <v>43162</v>
      </c>
      <c r="C5" s="34"/>
      <c r="D5" s="34"/>
      <c r="E5" s="35"/>
      <c r="F5" s="10"/>
      <c r="G5" s="10"/>
      <c r="H5" s="10"/>
      <c r="I5" s="10"/>
      <c r="J5" s="10"/>
      <c r="K5" s="24" t="str">
        <f>IF(N4=N6,"",IF(N4&gt;N6,M4,M6))</f>
        <v>Niklas Sprenger</v>
      </c>
      <c r="L5" s="12">
        <v>2</v>
      </c>
      <c r="M5" s="10"/>
      <c r="N5" s="10"/>
      <c r="O5" s="10"/>
      <c r="P5" s="10"/>
      <c r="Q5" s="23"/>
      <c r="R5" s="10"/>
      <c r="S5" s="13" t="s">
        <v>0</v>
      </c>
      <c r="T5" s="10"/>
      <c r="U5" s="24" t="str">
        <f>IF(T3=T7,"",IF(T3&gt;T7,S3,S7))</f>
        <v>Christian Dumphart</v>
      </c>
      <c r="V5" s="12">
        <v>2</v>
      </c>
      <c r="W5" s="10"/>
      <c r="X5" s="10"/>
      <c r="Y5" s="10"/>
      <c r="Z5" s="10"/>
      <c r="AA5" s="10"/>
      <c r="AB5" s="10"/>
      <c r="AC5" s="10"/>
      <c r="AD5" s="10"/>
    </row>
    <row r="6" spans="3:30" ht="15.75" thickBot="1">
      <c r="C6" s="10"/>
      <c r="D6" s="10"/>
      <c r="E6" s="10"/>
      <c r="F6" s="10"/>
      <c r="G6" s="10"/>
      <c r="H6" s="10"/>
      <c r="I6" s="10"/>
      <c r="J6" s="10"/>
      <c r="K6" s="10"/>
      <c r="L6" s="10"/>
      <c r="M6" s="24" t="str">
        <f>IF(T35=T39,"",IF(T35&gt;T39,S39,S35))</f>
        <v>Niklas Sprenger</v>
      </c>
      <c r="N6" s="12">
        <v>2</v>
      </c>
      <c r="O6" s="10"/>
      <c r="P6" s="10">
        <v>3</v>
      </c>
      <c r="Q6" s="22" t="s">
        <v>68</v>
      </c>
      <c r="R6" s="19">
        <v>2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3:30" ht="15.75" thickBot="1">
      <c r="C7" s="10"/>
      <c r="D7" s="10"/>
      <c r="E7" s="10"/>
      <c r="F7" s="10"/>
      <c r="G7" s="10"/>
      <c r="H7" s="10"/>
      <c r="I7" s="24" t="str">
        <f>IF(L5=L13,"",IF(L5&gt;L13,K5,K13))</f>
        <v>Niklas Sprenger</v>
      </c>
      <c r="J7" s="12">
        <v>0</v>
      </c>
      <c r="K7" s="10"/>
      <c r="L7" s="10"/>
      <c r="M7" s="13" t="s">
        <v>12</v>
      </c>
      <c r="N7" s="10"/>
      <c r="O7" s="24" t="str">
        <f>IF(R6=R8,"",IF(R6&gt;R8,Q8,Q6))</f>
        <v>Frei2</v>
      </c>
      <c r="P7" s="12"/>
      <c r="Q7" s="10"/>
      <c r="R7" s="10"/>
      <c r="S7" s="24" t="str">
        <f>IF(R6=R8,"",IF(R6&gt;R8,Q6,Q8))</f>
        <v>Christian Dumphart</v>
      </c>
      <c r="T7" s="12">
        <v>2</v>
      </c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3:30" ht="15.7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4</v>
      </c>
      <c r="Q8" s="22" t="s">
        <v>83</v>
      </c>
      <c r="R8" s="19"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3:30" ht="15.75" thickBot="1">
      <c r="C9" s="10"/>
      <c r="D9" s="10"/>
      <c r="E9" s="10"/>
      <c r="F9" s="10"/>
      <c r="G9" s="24" t="str">
        <f>IF(J7=J11,"",IF(J7&gt;J11,I7,I11))</f>
        <v>Rupert Weichselbaumer</v>
      </c>
      <c r="H9" s="12"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3" t="s">
        <v>16</v>
      </c>
      <c r="V9" s="10"/>
      <c r="W9" s="24" t="str">
        <f>IF(V5=V13,"",IF(V5&gt;V13,U5,U13))</f>
        <v>Christian Dumphart</v>
      </c>
      <c r="X9" s="12">
        <v>2</v>
      </c>
      <c r="Y9" s="10"/>
      <c r="Z9" s="10"/>
      <c r="AA9" s="10"/>
      <c r="AB9" s="10"/>
      <c r="AC9" s="10"/>
      <c r="AD9" s="10"/>
    </row>
    <row r="10" spans="3:30" ht="15.75" thickBo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5</v>
      </c>
      <c r="Q10" s="22" t="s">
        <v>78</v>
      </c>
      <c r="R10" s="19">
        <v>2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3:30" ht="15.75" thickBot="1">
      <c r="C11" s="10"/>
      <c r="D11" s="10"/>
      <c r="E11" s="10"/>
      <c r="F11" s="10"/>
      <c r="G11" s="10"/>
      <c r="H11" s="10"/>
      <c r="I11" s="24" t="str">
        <f>IF(V5=V13,"",IF(V5&gt;V13,U13,U5))</f>
        <v>Rupert Weichselbaumer</v>
      </c>
      <c r="J11" s="12">
        <v>2</v>
      </c>
      <c r="K11" s="10"/>
      <c r="L11" s="10"/>
      <c r="M11" s="10"/>
      <c r="N11" s="10"/>
      <c r="O11" s="24" t="str">
        <f>IF(R10=R12,"",IF(R10&gt;R12,Q12,Q10))</f>
        <v>Emre Sabi</v>
      </c>
      <c r="P11" s="12">
        <v>1</v>
      </c>
      <c r="Q11" s="10"/>
      <c r="R11" s="10"/>
      <c r="S11" s="24" t="str">
        <f>IF(R10=R12,"",IF(R10&gt;R12,Q10,Q12))</f>
        <v>Niklas Ganglberger</v>
      </c>
      <c r="T11" s="12">
        <v>0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3:30" ht="15.75" thickBot="1">
      <c r="C12" s="10"/>
      <c r="D12" s="10"/>
      <c r="E12" s="10"/>
      <c r="F12" s="10"/>
      <c r="G12" s="10"/>
      <c r="H12" s="10"/>
      <c r="I12" s="13" t="s">
        <v>20</v>
      </c>
      <c r="J12" s="10"/>
      <c r="K12" s="10"/>
      <c r="L12" s="10"/>
      <c r="M12" s="24" t="str">
        <f>IF(P11=P15,"",IF(P11&gt;P15,O11,O15))</f>
        <v>Benjamin Böcksteiner</v>
      </c>
      <c r="N12" s="12">
        <v>2</v>
      </c>
      <c r="O12" s="10"/>
      <c r="P12" s="10">
        <v>6</v>
      </c>
      <c r="Q12" s="22" t="s">
        <v>81</v>
      </c>
      <c r="R12" s="19">
        <v>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3:30" ht="15.75" thickBot="1">
      <c r="C13" s="10"/>
      <c r="D13" s="10"/>
      <c r="E13" s="10"/>
      <c r="F13" s="10"/>
      <c r="G13" s="10"/>
      <c r="H13" s="10"/>
      <c r="I13" s="10"/>
      <c r="J13" s="10"/>
      <c r="K13" s="24" t="str">
        <f>IF(N12=N14,"",IF(N12&gt;N14,M12,M14))</f>
        <v>Benjamin Böcksteiner</v>
      </c>
      <c r="L13" s="12"/>
      <c r="M13" s="10"/>
      <c r="N13" s="10"/>
      <c r="O13" s="10"/>
      <c r="P13" s="10"/>
      <c r="Q13" s="10"/>
      <c r="R13" s="10"/>
      <c r="S13" s="13" t="s">
        <v>1</v>
      </c>
      <c r="T13" s="10"/>
      <c r="U13" s="24" t="str">
        <f>IF(T11=T15,"",IF(T11&gt;T15,S11,S15))</f>
        <v>Rupert Weichselbaumer</v>
      </c>
      <c r="V13" s="12">
        <v>1</v>
      </c>
      <c r="W13" s="10"/>
      <c r="X13" s="10"/>
      <c r="Y13" s="10"/>
      <c r="Z13" s="10"/>
      <c r="AA13" s="10"/>
      <c r="AB13" s="10"/>
      <c r="AC13" s="10"/>
      <c r="AD13" s="10"/>
    </row>
    <row r="14" spans="3:30" ht="15.75" thickBo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4" t="str">
        <f>IF(T43=T47,"",IF(T43&gt;T47,S47,S43))</f>
        <v>Noah Ganglberger</v>
      </c>
      <c r="N14" s="12">
        <v>0</v>
      </c>
      <c r="O14" s="10"/>
      <c r="P14" s="10">
        <v>7</v>
      </c>
      <c r="Q14" s="22" t="s">
        <v>80</v>
      </c>
      <c r="R14" s="19">
        <v>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3:30" ht="15.75" thickBot="1">
      <c r="C15" s="10"/>
      <c r="D15" s="10"/>
      <c r="E15" s="24" t="str">
        <f>IF(H9=H25,"",IF(H9&gt;H25,G9,G25))</f>
        <v>Elias Gallee</v>
      </c>
      <c r="F15" s="12">
        <v>2</v>
      </c>
      <c r="G15" s="10"/>
      <c r="H15" s="10"/>
      <c r="I15" s="10"/>
      <c r="J15" s="10"/>
      <c r="K15" s="10"/>
      <c r="L15" s="10"/>
      <c r="M15" s="13" t="s">
        <v>13</v>
      </c>
      <c r="N15" s="10"/>
      <c r="O15" s="24" t="str">
        <f>IF(R14=R16,"",IF(R14&gt;R16,Q16,Q14))</f>
        <v>Benjamin Böcksteiner</v>
      </c>
      <c r="P15" s="12">
        <v>2</v>
      </c>
      <c r="Q15" s="10"/>
      <c r="R15" s="10"/>
      <c r="S15" s="24" t="str">
        <f>IF(R14=R16,"",IF(R14&gt;R16,Q14,Q16))</f>
        <v>Rupert Weichselbaumer</v>
      </c>
      <c r="T15" s="12">
        <v>2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3:30" ht="15.75" thickBo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8</v>
      </c>
      <c r="Q16" s="22" t="s">
        <v>72</v>
      </c>
      <c r="R16" s="19">
        <v>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3:30" ht="15.75" thickBot="1">
      <c r="C17" s="24" t="str">
        <f>IF(F15=F19,"",IF(F15&gt;F19,E15,E19))</f>
        <v>Elias Gallee</v>
      </c>
      <c r="D17" s="12">
        <v>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 t="s">
        <v>24</v>
      </c>
      <c r="X17" s="10"/>
      <c r="Y17" s="24" t="str">
        <f>IF(X9=X25,"",IF(X9&gt;X25,W9,W25))</f>
        <v>Christian Dumphart</v>
      </c>
      <c r="Z17" s="12"/>
      <c r="AA17" s="10"/>
      <c r="AB17" s="10"/>
      <c r="AC17" s="10"/>
      <c r="AD17" s="10"/>
    </row>
    <row r="18" spans="3:30" ht="15.75" thickBo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9</v>
      </c>
      <c r="Q18" s="22" t="s">
        <v>73</v>
      </c>
      <c r="R18" s="19">
        <v>2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3:30" ht="15.75" thickBot="1">
      <c r="C19" s="10"/>
      <c r="D19" s="10"/>
      <c r="E19" s="24" t="str">
        <f>IF(X9=X25,"",IF(X9&gt;X25,W25,W9))</f>
        <v>Elias Schmidinger</v>
      </c>
      <c r="F19" s="12">
        <v>1</v>
      </c>
      <c r="G19" s="10"/>
      <c r="H19" s="10"/>
      <c r="I19" s="10"/>
      <c r="J19" s="10"/>
      <c r="K19" s="10"/>
      <c r="L19" s="10"/>
      <c r="M19" s="10"/>
      <c r="N19" s="10"/>
      <c r="O19" s="24" t="str">
        <f>IF(R18=R20,"",IF(R18&gt;R20,Q20,Q18))</f>
        <v>Giovanni Friedrich</v>
      </c>
      <c r="P19" s="12">
        <v>2</v>
      </c>
      <c r="Q19" s="10"/>
      <c r="R19" s="10"/>
      <c r="S19" s="24" t="str">
        <f>IF(R18=R20,"",IF(R18&gt;R20,Q18,Q20))</f>
        <v>Elias Schmidinger</v>
      </c>
      <c r="T19" s="12">
        <v>2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3:30" ht="15.75" thickBot="1">
      <c r="C20" s="10"/>
      <c r="D20" s="10"/>
      <c r="E20" s="14" t="s">
        <v>27</v>
      </c>
      <c r="F20" s="15"/>
      <c r="G20" s="10"/>
      <c r="H20" s="10"/>
      <c r="I20" s="10"/>
      <c r="J20" s="10"/>
      <c r="K20" s="10"/>
      <c r="L20" s="10"/>
      <c r="M20" s="24" t="str">
        <f>IF(P19=P23,"",IF(P19&gt;P23,O19,O23))</f>
        <v>Giovanni Friedrich</v>
      </c>
      <c r="N20" s="12">
        <v>0</v>
      </c>
      <c r="O20" s="10"/>
      <c r="P20" s="10">
        <v>10</v>
      </c>
      <c r="Q20" s="22" t="s">
        <v>64</v>
      </c>
      <c r="R20" s="19"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3:30" ht="15.75" thickBot="1">
      <c r="C21" s="10"/>
      <c r="D21" s="10"/>
      <c r="E21" s="10"/>
      <c r="F21" s="10"/>
      <c r="G21" s="10"/>
      <c r="H21" s="10"/>
      <c r="I21" s="10"/>
      <c r="J21" s="10"/>
      <c r="K21" s="24" t="str">
        <f>IF(N20=N22,"",IF(N20&gt;N22,M20,M22))</f>
        <v>Philipp Wagner</v>
      </c>
      <c r="L21" s="12">
        <v>0</v>
      </c>
      <c r="M21" s="10"/>
      <c r="N21" s="10"/>
      <c r="O21" s="10"/>
      <c r="P21" s="10"/>
      <c r="Q21" s="10"/>
      <c r="R21" s="10"/>
      <c r="S21" s="13" t="s">
        <v>2</v>
      </c>
      <c r="T21" s="10"/>
      <c r="U21" s="24" t="str">
        <f>IF(T19=T23,"",IF(T19&gt;T23,S19,S23))</f>
        <v>Elias Schmidinger</v>
      </c>
      <c r="V21" s="12">
        <v>2</v>
      </c>
      <c r="W21" s="10"/>
      <c r="X21" s="10"/>
      <c r="Y21" s="10"/>
      <c r="Z21" s="10"/>
      <c r="AA21" s="10"/>
      <c r="AB21" s="10"/>
      <c r="AC21" s="10"/>
      <c r="AD21" s="10"/>
    </row>
    <row r="22" spans="3:30" ht="15.75" thickBo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4" t="str">
        <f>IF(T51=T55,"",IF(T51&gt;T55,S55,S51))</f>
        <v>Philipp Wagner</v>
      </c>
      <c r="N22" s="12">
        <v>2</v>
      </c>
      <c r="O22" s="10"/>
      <c r="P22" s="10">
        <v>11</v>
      </c>
      <c r="Q22" s="22" t="s">
        <v>75</v>
      </c>
      <c r="R22" s="19">
        <v>2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3:30" ht="15.75" thickBot="1">
      <c r="C23" s="10"/>
      <c r="D23" s="10"/>
      <c r="E23" s="10"/>
      <c r="F23" s="10"/>
      <c r="G23" s="10"/>
      <c r="H23" s="10"/>
      <c r="I23" s="24" t="str">
        <f>IF(L21=L29,"",IF(L21&gt;L29,K21,K29))</f>
        <v>Elias Gallee</v>
      </c>
      <c r="J23" s="12">
        <v>2</v>
      </c>
      <c r="K23" s="10"/>
      <c r="L23" s="10"/>
      <c r="M23" s="13" t="s">
        <v>14</v>
      </c>
      <c r="N23" s="10"/>
      <c r="O23" s="24" t="str">
        <f>IF(R22=R24,"",IF(R22&gt;R24,Q24,Q22))</f>
        <v>Frei3</v>
      </c>
      <c r="P23" s="12"/>
      <c r="Q23" s="10"/>
      <c r="R23" s="10"/>
      <c r="S23" s="24" t="str">
        <f>IF(R22=R24,"",IF(R22&gt;R24,Q22,Q24))</f>
        <v>Daniel Köppl</v>
      </c>
      <c r="T23" s="12"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3:30" ht="15.75" thickBo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12</v>
      </c>
      <c r="Q24" s="22" t="s">
        <v>84</v>
      </c>
      <c r="R24" s="1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thickBot="1">
      <c r="A25" s="24" t="str">
        <f>IF(D17=D49,"",IF(D17&gt;D49,C17,C49))</f>
        <v>Elias Gallee</v>
      </c>
      <c r="B25" s="12">
        <v>3</v>
      </c>
      <c r="C25" s="10"/>
      <c r="D25" s="10"/>
      <c r="E25" s="10"/>
      <c r="F25" s="10"/>
      <c r="G25" s="24" t="str">
        <f>IF(J23=J27,"",IF(J23&gt;J27,I23,I27))</f>
        <v>Elias Gallee</v>
      </c>
      <c r="H25" s="12">
        <v>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3" t="s">
        <v>17</v>
      </c>
      <c r="V25" s="10"/>
      <c r="W25" s="24" t="str">
        <f>IF(V21=V29,"",IF(V21&gt;V29,U21,U29))</f>
        <v>Elias Schmidinger</v>
      </c>
      <c r="X25" s="12">
        <v>1</v>
      </c>
      <c r="Y25" s="10"/>
      <c r="Z25" s="10"/>
      <c r="AA25" s="24" t="str">
        <f>IF(Z17=Z49,"",IF(Z17&gt;Z49,Y17,Y49))</f>
        <v>Florian Frühwirt</v>
      </c>
      <c r="AB25" s="12">
        <v>3</v>
      </c>
      <c r="AC25" s="10"/>
      <c r="AD25" s="10"/>
    </row>
    <row r="26" spans="3:30" ht="15.75" thickBo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13</v>
      </c>
      <c r="Q26" s="22" t="s">
        <v>74</v>
      </c>
      <c r="R26" s="19">
        <v>2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3:30" ht="15.75" thickBot="1">
      <c r="C27" s="10"/>
      <c r="D27" s="10"/>
      <c r="E27" s="10"/>
      <c r="F27" s="10"/>
      <c r="G27" s="10"/>
      <c r="H27" s="10"/>
      <c r="I27" s="24" t="str">
        <f>IF(V21=V29,"",IF(V21&gt;V29,U29,U21))</f>
        <v>Dominki Steininger</v>
      </c>
      <c r="J27" s="12">
        <v>1</v>
      </c>
      <c r="K27" s="10"/>
      <c r="L27" s="10"/>
      <c r="M27" s="10"/>
      <c r="N27" s="10"/>
      <c r="O27" s="24" t="str">
        <f>IF(R26=R28,"",IF(R26&gt;R28,Q28,Q26))</f>
        <v>Frei4</v>
      </c>
      <c r="P27" s="12"/>
      <c r="Q27" s="10"/>
      <c r="R27" s="10"/>
      <c r="S27" s="24" t="str">
        <f>IF(R26=R28,"",IF(R26&gt;R28,Q26,Q28))</f>
        <v>Dominki Steininger</v>
      </c>
      <c r="T27" s="12">
        <v>2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3:30" ht="15.75" thickBot="1">
      <c r="C28" s="10"/>
      <c r="D28" s="10"/>
      <c r="E28" s="10"/>
      <c r="F28" s="10"/>
      <c r="G28" s="10"/>
      <c r="H28" s="10"/>
      <c r="I28" s="13" t="s">
        <v>21</v>
      </c>
      <c r="J28" s="10"/>
      <c r="K28" s="10"/>
      <c r="L28" s="10"/>
      <c r="M28" s="24" t="str">
        <f>IF(P27=P31,"",IF(P27&gt;P31,O27,O31))</f>
        <v>Elias Gallee</v>
      </c>
      <c r="N28" s="12">
        <v>2</v>
      </c>
      <c r="O28" s="10"/>
      <c r="P28" s="10">
        <v>14</v>
      </c>
      <c r="Q28" s="22" t="s">
        <v>85</v>
      </c>
      <c r="R28" s="1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3:30" ht="15.75" thickBot="1">
      <c r="C29" s="10"/>
      <c r="D29" s="10"/>
      <c r="E29" s="10"/>
      <c r="F29" s="10"/>
      <c r="G29" s="10"/>
      <c r="H29" s="10"/>
      <c r="I29" s="10"/>
      <c r="J29" s="10"/>
      <c r="K29" s="24" t="str">
        <f>IF(N28=N30,"",IF(N28&gt;N30,M28,M30))</f>
        <v>Elias Gallee</v>
      </c>
      <c r="L29" s="12">
        <v>2</v>
      </c>
      <c r="M29" s="10"/>
      <c r="N29" s="10"/>
      <c r="O29" s="10"/>
      <c r="P29" s="10"/>
      <c r="Q29" s="10"/>
      <c r="R29" s="10"/>
      <c r="S29" s="13" t="s">
        <v>3</v>
      </c>
      <c r="T29" s="10"/>
      <c r="U29" s="24" t="str">
        <f>IF(T27=T31,"",IF(T27&gt;T31,S27,S31))</f>
        <v>Dominki Steininger</v>
      </c>
      <c r="V29" s="12">
        <v>0</v>
      </c>
      <c r="W29" s="10"/>
      <c r="X29" s="10"/>
      <c r="Y29" s="10"/>
      <c r="Z29" s="10"/>
      <c r="AA29" s="10"/>
      <c r="AB29" s="10"/>
      <c r="AC29" s="10"/>
      <c r="AD29" s="10"/>
    </row>
    <row r="30" spans="3:30" ht="15.75" thickBo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4" t="str">
        <f>IF(T59=T63,"",IF(T59&gt;T63,S63,S59))</f>
        <v>Finlay Friedrich</v>
      </c>
      <c r="N30" s="12">
        <v>1</v>
      </c>
      <c r="O30" s="10"/>
      <c r="P30" s="10">
        <v>15</v>
      </c>
      <c r="Q30" s="22" t="s">
        <v>63</v>
      </c>
      <c r="R30" s="19">
        <v>1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3:30" ht="15.75" thickBo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" t="s">
        <v>15</v>
      </c>
      <c r="N31" s="10"/>
      <c r="O31" s="24" t="str">
        <f>IF(R30=R32,"",IF(R30&gt;R32,Q32,Q30))</f>
        <v>Elias Gallee</v>
      </c>
      <c r="P31" s="12">
        <v>2</v>
      </c>
      <c r="Q31" s="10"/>
      <c r="R31" s="10"/>
      <c r="S31" s="24" t="str">
        <f>IF(R30=R32,"",IF(R30&gt;R32,Q30,Q32))</f>
        <v>Max Köppl</v>
      </c>
      <c r="T31" s="12">
        <v>1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5.75" thickBot="1">
      <c r="A32" s="13" t="s">
        <v>30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16</v>
      </c>
      <c r="Q32" s="22" t="s">
        <v>76</v>
      </c>
      <c r="R32" s="19">
        <v>2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3:30" ht="15.75" thickBot="1">
      <c r="C33" s="13" t="s">
        <v>42</v>
      </c>
      <c r="D33" s="10"/>
      <c r="E33" s="13" t="s">
        <v>43</v>
      </c>
      <c r="F33" s="10"/>
      <c r="G33" s="13" t="s">
        <v>44</v>
      </c>
      <c r="H33" s="10"/>
      <c r="I33" s="13" t="s">
        <v>45</v>
      </c>
      <c r="J33" s="10"/>
      <c r="K33" s="13" t="s">
        <v>46</v>
      </c>
      <c r="L33" s="10"/>
      <c r="M33" s="13" t="s">
        <v>47</v>
      </c>
      <c r="N33" s="10"/>
      <c r="O33" s="13" t="s">
        <v>48</v>
      </c>
      <c r="P33" s="10"/>
      <c r="Q33" s="10"/>
      <c r="R33" s="10"/>
      <c r="S33" s="10"/>
      <c r="T33" s="10"/>
      <c r="U33" s="10"/>
      <c r="V33" s="10"/>
      <c r="W33" s="10"/>
      <c r="X33" s="10"/>
      <c r="Y33" s="13" t="s">
        <v>26</v>
      </c>
      <c r="Z33" s="10"/>
      <c r="AA33" s="14" t="s">
        <v>33</v>
      </c>
      <c r="AB33" s="10"/>
      <c r="AC33" s="11" t="str">
        <f>IF(AB25=AB41,"",IF(AB25&gt;AB41,AA25,AA41))</f>
        <v>Florian Frühwirt</v>
      </c>
      <c r="AD33" s="15"/>
    </row>
    <row r="34" spans="1:30" ht="15.75" thickBot="1">
      <c r="A34" s="13" t="s">
        <v>41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17</v>
      </c>
      <c r="Q34" s="22" t="s">
        <v>71</v>
      </c>
      <c r="R34" s="19">
        <v>2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5" t="s">
        <v>32</v>
      </c>
      <c r="AD34" s="10"/>
    </row>
    <row r="35" spans="3:30" ht="15.75" thickBo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4" t="str">
        <f>IF(R34=R36,"",IF(R34&gt;R36,Q36,Q34))</f>
        <v>Frei5</v>
      </c>
      <c r="P35" s="12">
        <v>2</v>
      </c>
      <c r="Q35" s="10"/>
      <c r="R35" s="10"/>
      <c r="S35" s="24" t="str">
        <f>IF(R34=R36,"",IF(R34&gt;R36,Q34,Q36))</f>
        <v>Niklas Sprenger</v>
      </c>
      <c r="T35" s="12">
        <v>1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3:30" ht="15.75" thickBo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4" t="str">
        <f>IF(P35=P39,"",IF(P35&gt;P39,O35,O39))</f>
        <v>Frei5</v>
      </c>
      <c r="N36" s="12">
        <v>0</v>
      </c>
      <c r="O36" s="10"/>
      <c r="P36" s="10">
        <v>18</v>
      </c>
      <c r="Q36" s="22" t="s">
        <v>86</v>
      </c>
      <c r="R36" s="1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3:30" ht="15.75" thickBot="1">
      <c r="C37" s="10"/>
      <c r="D37" s="10"/>
      <c r="E37" s="10"/>
      <c r="F37" s="10"/>
      <c r="G37" s="10"/>
      <c r="H37" s="10"/>
      <c r="I37" s="10"/>
      <c r="J37" s="10"/>
      <c r="K37" s="24" t="str">
        <f>IF(N36=N38,"",IF(N36&gt;N38,M36,M38))</f>
        <v>Luca Stumptner</v>
      </c>
      <c r="L37" s="12">
        <v>2</v>
      </c>
      <c r="M37" s="10"/>
      <c r="N37" s="10"/>
      <c r="O37" s="10"/>
      <c r="P37" s="10"/>
      <c r="Q37" s="10"/>
      <c r="R37" s="10"/>
      <c r="S37" s="13" t="s">
        <v>4</v>
      </c>
      <c r="T37" s="10"/>
      <c r="U37" s="24" t="str">
        <f>IF(T35=T39,"",IF(T35&gt;T39,S35,S39))</f>
        <v>Manuel Schwarz</v>
      </c>
      <c r="V37" s="12">
        <v>2</v>
      </c>
      <c r="W37" s="10"/>
      <c r="X37" s="10"/>
      <c r="Y37" s="10"/>
      <c r="Z37" s="10"/>
      <c r="AA37" s="10"/>
      <c r="AB37" s="10"/>
      <c r="AC37" s="10"/>
      <c r="AD37" s="10"/>
    </row>
    <row r="38" spans="3:30" ht="15.75" thickBo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4" t="str">
        <f>IF(T3=T7,"",IF(T3&gt;T7,S7,S3))</f>
        <v>Luca Stumptner</v>
      </c>
      <c r="N38" s="12">
        <v>2</v>
      </c>
      <c r="O38" s="10"/>
      <c r="P38" s="10">
        <v>19</v>
      </c>
      <c r="Q38" s="22" t="s">
        <v>65</v>
      </c>
      <c r="R38" s="19">
        <v>2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3:30" ht="15.75" thickBot="1">
      <c r="C39" s="10"/>
      <c r="D39" s="10"/>
      <c r="E39" s="10"/>
      <c r="F39" s="10"/>
      <c r="G39" s="10"/>
      <c r="H39" s="10"/>
      <c r="I39" s="24" t="str">
        <f>IF(L37=L45,"",IF(L37&gt;L45,K37,K45))</f>
        <v>Luca Stumptner</v>
      </c>
      <c r="J39" s="12">
        <v>2</v>
      </c>
      <c r="K39" s="10"/>
      <c r="L39" s="10"/>
      <c r="M39" s="13" t="s">
        <v>8</v>
      </c>
      <c r="N39" s="10"/>
      <c r="O39" s="24" t="str">
        <f>IF(R38=R40,"",IF(R38&gt;R40,Q40,Q38))</f>
        <v>Frei6</v>
      </c>
      <c r="P39" s="12"/>
      <c r="Q39" s="10"/>
      <c r="R39" s="10"/>
      <c r="S39" s="24" t="str">
        <f>IF(R38=R40,"",IF(R38&gt;R40,Q38,Q40))</f>
        <v>Manuel Schwarz</v>
      </c>
      <c r="T39" s="12">
        <v>2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3:30" ht="15.75" thickBo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20</v>
      </c>
      <c r="Q40" s="22" t="s">
        <v>87</v>
      </c>
      <c r="R40" s="1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.75" thickBot="1">
      <c r="A41" s="24" t="str">
        <f>IF(Z17=Z49,"",IF(Z17&gt;Z49,Y49,Y17))</f>
        <v>Christian Dumphart</v>
      </c>
      <c r="B41" s="12">
        <v>1</v>
      </c>
      <c r="C41" s="10"/>
      <c r="D41" s="10"/>
      <c r="E41" s="10"/>
      <c r="F41" s="10"/>
      <c r="G41" s="24" t="str">
        <f>IF(J39=J43,"",IF(J39&gt;J43,I39,I43))</f>
        <v>Luca Stumptner</v>
      </c>
      <c r="H41" s="12">
        <v>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3" t="s">
        <v>18</v>
      </c>
      <c r="V41" s="10"/>
      <c r="W41" s="24" t="str">
        <f>IF(V37=V45,"",IF(V37&gt;V45,U37,U45))</f>
        <v>Manuel Schwarz</v>
      </c>
      <c r="X41" s="12">
        <v>1</v>
      </c>
      <c r="Y41" s="10"/>
      <c r="Z41" s="10"/>
      <c r="AA41" s="24" t="str">
        <f>IF(B25=B41,"",IF(B25&gt;B41,A25,A41))</f>
        <v>Elias Gallee</v>
      </c>
      <c r="AB41" s="12">
        <v>1</v>
      </c>
      <c r="AC41" s="10"/>
      <c r="AD41" s="10"/>
    </row>
    <row r="42" spans="1:30" ht="15.75" thickBot="1">
      <c r="A42" s="13" t="s">
        <v>29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21</v>
      </c>
      <c r="Q42" s="22" t="s">
        <v>77</v>
      </c>
      <c r="R42" s="19">
        <v>2</v>
      </c>
      <c r="S42" s="10"/>
      <c r="T42" s="10"/>
      <c r="U42" s="10"/>
      <c r="V42" s="10"/>
      <c r="W42" s="10"/>
      <c r="X42" s="10"/>
      <c r="Y42" s="10"/>
      <c r="Z42" s="10"/>
      <c r="AA42" s="13" t="s">
        <v>31</v>
      </c>
      <c r="AB42" s="10"/>
      <c r="AC42" s="10"/>
      <c r="AD42" s="10"/>
    </row>
    <row r="43" spans="3:30" ht="15.75" thickBot="1">
      <c r="C43" s="10"/>
      <c r="D43" s="10"/>
      <c r="E43" s="10"/>
      <c r="F43" s="10"/>
      <c r="G43" s="10"/>
      <c r="H43" s="10"/>
      <c r="I43" s="24" t="str">
        <f>IF(V37=V45,"",IF(V37&gt;V45,U45,U37))</f>
        <v>Niklas Breuer</v>
      </c>
      <c r="J43" s="12">
        <v>0</v>
      </c>
      <c r="K43" s="10"/>
      <c r="L43" s="10"/>
      <c r="M43" s="10"/>
      <c r="N43" s="10"/>
      <c r="O43" s="24" t="str">
        <f>IF(R42=R44,"",IF(R42&gt;R44,Q44,Q42))</f>
        <v>Frei7</v>
      </c>
      <c r="P43" s="12">
        <v>2</v>
      </c>
      <c r="Q43" s="10"/>
      <c r="R43" s="10"/>
      <c r="S43" s="24" t="str">
        <f>IF(R42=R44,"",IF(R42&gt;R44,Q42,Q44))</f>
        <v>Noah Ganglberger</v>
      </c>
      <c r="T43" s="12">
        <v>1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3:30" ht="15.75" thickBot="1">
      <c r="C44" s="10"/>
      <c r="D44" s="10"/>
      <c r="E44" s="10"/>
      <c r="F44" s="10"/>
      <c r="G44" s="10"/>
      <c r="H44" s="10"/>
      <c r="I44" s="13" t="s">
        <v>22</v>
      </c>
      <c r="J44" s="10"/>
      <c r="K44" s="10"/>
      <c r="L44" s="10"/>
      <c r="M44" s="24" t="str">
        <f>IF(P43=P47,"",IF(P43&gt;P47,O43,O47))</f>
        <v>Frei7</v>
      </c>
      <c r="N44" s="12">
        <v>0</v>
      </c>
      <c r="O44" s="10"/>
      <c r="P44" s="10">
        <v>22</v>
      </c>
      <c r="Q44" s="22" t="s">
        <v>88</v>
      </c>
      <c r="R44" s="1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3:30" ht="15.75" thickBot="1">
      <c r="C45" s="10"/>
      <c r="D45" s="10"/>
      <c r="E45" s="10"/>
      <c r="F45" s="10"/>
      <c r="G45" s="10"/>
      <c r="H45" s="10"/>
      <c r="I45" s="10"/>
      <c r="J45" s="10"/>
      <c r="K45" s="24" t="str">
        <f>IF(N44=N46,"",IF(N44&gt;N46,M44,M46))</f>
        <v>Niklas Ganglberger</v>
      </c>
      <c r="L45" s="12">
        <v>0</v>
      </c>
      <c r="M45" s="10"/>
      <c r="N45" s="10"/>
      <c r="O45" s="10"/>
      <c r="P45" s="10"/>
      <c r="Q45" s="10"/>
      <c r="R45" s="10"/>
      <c r="S45" s="13" t="s">
        <v>5</v>
      </c>
      <c r="T45" s="10"/>
      <c r="U45" s="24" t="str">
        <f>IF(T43=T47,"",IF(T43&gt;T47,S43,S47))</f>
        <v>Niklas Breuer</v>
      </c>
      <c r="V45" s="12">
        <v>0</v>
      </c>
      <c r="W45" s="10"/>
      <c r="X45" s="10"/>
      <c r="Y45" s="10"/>
      <c r="Z45" s="10"/>
      <c r="AA45" s="10"/>
      <c r="AB45" s="10"/>
      <c r="AC45" s="10"/>
      <c r="AD45" s="10"/>
    </row>
    <row r="46" spans="3:30" ht="15.75" thickBo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4" t="str">
        <f>IF(T11=T15,"",IF(T11&gt;T15,S15,S11))</f>
        <v>Niklas Ganglberger</v>
      </c>
      <c r="N46" s="12">
        <v>2</v>
      </c>
      <c r="O46" s="10"/>
      <c r="P46" s="10">
        <v>23</v>
      </c>
      <c r="Q46" s="22" t="s">
        <v>97</v>
      </c>
      <c r="R46" s="19">
        <v>2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3:30" ht="15.75" thickBot="1">
      <c r="C47" s="10"/>
      <c r="D47" s="10"/>
      <c r="E47" s="24" t="str">
        <f>IF(H41=H57,"",IF(H41&gt;H57,G41,G57))</f>
        <v>Luca Stumptner</v>
      </c>
      <c r="F47" s="12">
        <v>0</v>
      </c>
      <c r="G47" s="10"/>
      <c r="H47" s="10"/>
      <c r="I47" s="10"/>
      <c r="J47" s="10"/>
      <c r="K47" s="10"/>
      <c r="L47" s="10"/>
      <c r="M47" s="13" t="s">
        <v>9</v>
      </c>
      <c r="N47" s="10"/>
      <c r="O47" s="24" t="str">
        <f>IF(R46=R48,"",IF(R46&gt;R48,Q48,Q46))</f>
        <v>Frei8</v>
      </c>
      <c r="P47" s="12"/>
      <c r="Q47" s="10"/>
      <c r="R47" s="10"/>
      <c r="S47" s="24" t="str">
        <f>IF(R46=R48,"",IF(R46&gt;R48,Q46,Q48))</f>
        <v>Niklas Breuer</v>
      </c>
      <c r="T47" s="12">
        <v>2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ht="15.75" thickBo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24</v>
      </c>
      <c r="Q48" s="22" t="s">
        <v>89</v>
      </c>
      <c r="R48" s="1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ht="15.75" thickBot="1">
      <c r="C49" s="24" t="str">
        <f>IF(F47=F51,"",IF(F47&gt;F51,E47,E51))</f>
        <v>Manuel Schwarz</v>
      </c>
      <c r="D49" s="12"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3" t="s">
        <v>25</v>
      </c>
      <c r="X49" s="10"/>
      <c r="Y49" s="24" t="str">
        <f>IF(X41=X57,"",IF(X41&gt;X57,W41,W57))</f>
        <v>Florian Frühwirt</v>
      </c>
      <c r="Z49" s="12">
        <v>2</v>
      </c>
      <c r="AA49" s="10"/>
      <c r="AB49" s="10"/>
      <c r="AC49" s="10"/>
      <c r="AD49" s="10"/>
    </row>
    <row r="50" spans="3:30" ht="15.75" thickBo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25</v>
      </c>
      <c r="Q50" s="22" t="s">
        <v>90</v>
      </c>
      <c r="R50" s="19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3:30" ht="15.75" thickBot="1">
      <c r="C51" s="10"/>
      <c r="D51" s="10"/>
      <c r="E51" s="24" t="str">
        <f>IF(X41=X57,"",IF(X41&gt;X57,W57,W41))</f>
        <v>Manuel Schwarz</v>
      </c>
      <c r="F51" s="12">
        <v>2</v>
      </c>
      <c r="G51" s="10"/>
      <c r="H51" s="10"/>
      <c r="I51" s="10"/>
      <c r="J51" s="10"/>
      <c r="K51" s="10"/>
      <c r="L51" s="10"/>
      <c r="M51" s="10"/>
      <c r="N51" s="10"/>
      <c r="O51" s="24" t="str">
        <f>IF(R50=R52,"",IF(R50&gt;R52,Q52,Q50))</f>
        <v>Frei9</v>
      </c>
      <c r="P51" s="12">
        <v>2</v>
      </c>
      <c r="Q51" s="10"/>
      <c r="R51" s="10"/>
      <c r="S51" s="24" t="str">
        <f>IF(R50=R52,"",IF(R50&gt;R52,Q50,Q52))</f>
        <v>Florian Frühwirt</v>
      </c>
      <c r="T51" s="12">
        <v>2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3:30" ht="15.75" thickBot="1">
      <c r="C52" s="10"/>
      <c r="D52" s="10"/>
      <c r="E52" s="14" t="s">
        <v>28</v>
      </c>
      <c r="F52" s="15"/>
      <c r="G52" s="10"/>
      <c r="H52" s="10"/>
      <c r="I52" s="10"/>
      <c r="J52" s="10"/>
      <c r="K52" s="10"/>
      <c r="L52" s="10"/>
      <c r="M52" s="24" t="str">
        <f>IF(P51=P55,"",IF(P51&gt;P55,O51,O55))</f>
        <v>Frei9</v>
      </c>
      <c r="N52" s="12">
        <v>0</v>
      </c>
      <c r="O52" s="10"/>
      <c r="P52" s="10">
        <v>2</v>
      </c>
      <c r="Q52" s="22" t="s">
        <v>79</v>
      </c>
      <c r="R52" s="19">
        <v>2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3:30" ht="15.75" thickBot="1">
      <c r="C53" s="10"/>
      <c r="D53" s="10"/>
      <c r="E53" s="10"/>
      <c r="F53" s="10"/>
      <c r="G53" s="10"/>
      <c r="H53" s="10"/>
      <c r="I53" s="10"/>
      <c r="J53" s="10"/>
      <c r="K53" s="24" t="str">
        <f>IF(N52=N54,"",IF(N52&gt;N54,M52,M54))</f>
        <v>Daniel Köppl</v>
      </c>
      <c r="L53" s="12">
        <v>0</v>
      </c>
      <c r="M53" s="10"/>
      <c r="N53" s="10"/>
      <c r="O53" s="10"/>
      <c r="P53" s="10"/>
      <c r="Q53" s="10"/>
      <c r="R53" s="10"/>
      <c r="S53" s="13" t="s">
        <v>6</v>
      </c>
      <c r="T53" s="10"/>
      <c r="U53" s="24" t="str">
        <f>IF(T51=T55,"",IF(T51&gt;T55,S51,S55))</f>
        <v>Florian Frühwirt</v>
      </c>
      <c r="V53" s="12">
        <v>2</v>
      </c>
      <c r="W53" s="10"/>
      <c r="X53" s="10"/>
      <c r="Y53" s="10"/>
      <c r="Z53" s="10"/>
      <c r="AA53" s="10"/>
      <c r="AB53" s="10"/>
      <c r="AC53" s="10"/>
      <c r="AD53" s="10"/>
    </row>
    <row r="54" spans="3:30" ht="15.75" thickBo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24" t="str">
        <f>IF(T19=T23,"",IF(T19&gt;T23,S23,S19))</f>
        <v>Daniel Köppl</v>
      </c>
      <c r="N54" s="12">
        <v>2</v>
      </c>
      <c r="O54" s="10"/>
      <c r="P54" s="10">
        <v>27</v>
      </c>
      <c r="Q54" s="22" t="s">
        <v>91</v>
      </c>
      <c r="R54" s="19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3:30" ht="15.75" thickBot="1">
      <c r="C55" s="10"/>
      <c r="D55" s="10"/>
      <c r="E55" s="10"/>
      <c r="F55" s="10"/>
      <c r="G55" s="10"/>
      <c r="H55" s="10"/>
      <c r="I55" s="24" t="str">
        <f>IF(L53=L61,"",IF(L53&gt;L61,K53,K61))</f>
        <v>Max Köppl</v>
      </c>
      <c r="J55" s="12">
        <v>0</v>
      </c>
      <c r="K55" s="10"/>
      <c r="L55" s="10"/>
      <c r="M55" s="13" t="s">
        <v>10</v>
      </c>
      <c r="N55" s="10"/>
      <c r="O55" s="24" t="str">
        <f>IF(R54=R56,"",IF(R54&gt;R56,Q56,Q54))</f>
        <v>Frei10</v>
      </c>
      <c r="P55" s="12"/>
      <c r="Q55" s="10"/>
      <c r="R55" s="10"/>
      <c r="S55" s="24" t="str">
        <f>IF(R54=R56,"",IF(R54&gt;R56,Q54,Q56))</f>
        <v>Philipp Wagner</v>
      </c>
      <c r="T55" s="12">
        <v>0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3:30" ht="15.75" thickBo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28</v>
      </c>
      <c r="Q56" s="22" t="s">
        <v>62</v>
      </c>
      <c r="R56" s="19">
        <v>2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3:30" ht="27.75" thickBot="1">
      <c r="C57" s="10"/>
      <c r="D57" s="10"/>
      <c r="E57" s="10"/>
      <c r="F57" s="10"/>
      <c r="G57" s="24" t="str">
        <f>IF(J55=J59,"",IF(J55&gt;J59,I55,I59))</f>
        <v>Nico Katzmayr</v>
      </c>
      <c r="H57" s="12">
        <v>1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3" t="s">
        <v>23</v>
      </c>
      <c r="V57" s="10"/>
      <c r="W57" s="24" t="str">
        <f>IF(V53=V61,"",IF(V53&gt;V61,U53,U61))</f>
        <v>Florian Frühwirt</v>
      </c>
      <c r="X57" s="12">
        <v>2</v>
      </c>
      <c r="Y57" s="10"/>
      <c r="Z57" s="21" t="s">
        <v>59</v>
      </c>
      <c r="AA57" s="20"/>
      <c r="AB57" s="10"/>
      <c r="AC57" s="10"/>
      <c r="AD57" s="10"/>
    </row>
    <row r="58" spans="3:30" ht="15.75" thickBo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v>29</v>
      </c>
      <c r="Q58" s="22" t="s">
        <v>67</v>
      </c>
      <c r="R58" s="19">
        <v>2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3:30" ht="15.75" thickBot="1">
      <c r="C59" s="10"/>
      <c r="D59" s="10"/>
      <c r="E59" s="10"/>
      <c r="F59" s="10"/>
      <c r="G59" s="10"/>
      <c r="H59" s="10"/>
      <c r="I59" s="24" t="str">
        <f>IF(V53=V61,"",IF(V53&gt;V61,U61,U53))</f>
        <v>Nico Katzmayr</v>
      </c>
      <c r="J59" s="12">
        <v>2</v>
      </c>
      <c r="K59" s="10"/>
      <c r="L59" s="10"/>
      <c r="M59" s="10"/>
      <c r="N59" s="10"/>
      <c r="O59" s="24" t="str">
        <f>IF(R58=R60,"",IF(R58&gt;R60,Q60,Q58))</f>
        <v>Frei11</v>
      </c>
      <c r="P59" s="12">
        <v>2</v>
      </c>
      <c r="Q59" s="10"/>
      <c r="R59" s="10"/>
      <c r="S59" s="24" t="str">
        <f>IF(R58=R60,"",IF(R58&gt;R60,Q58,Q60))</f>
        <v>Nico Katzmayr</v>
      </c>
      <c r="T59" s="12">
        <v>2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3:30" ht="15.75" thickBot="1">
      <c r="C60" s="10"/>
      <c r="D60" s="10"/>
      <c r="E60" s="10"/>
      <c r="F60" s="10"/>
      <c r="G60" s="10"/>
      <c r="H60" s="10"/>
      <c r="I60" s="13" t="s">
        <v>19</v>
      </c>
      <c r="J60" s="10"/>
      <c r="K60" s="10"/>
      <c r="L60" s="10"/>
      <c r="M60" s="24" t="str">
        <f>IF(P59=P63,"",IF(P59&gt;P63,O59,O63))</f>
        <v>Frei11</v>
      </c>
      <c r="N60" s="12">
        <v>0</v>
      </c>
      <c r="O60" s="15"/>
      <c r="P60" s="15">
        <v>30</v>
      </c>
      <c r="Q60" s="22" t="s">
        <v>92</v>
      </c>
      <c r="R60" s="1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3:30" ht="15.75" thickBot="1">
      <c r="C61" s="10"/>
      <c r="D61" s="10"/>
      <c r="E61" s="10"/>
      <c r="F61" s="10"/>
      <c r="G61" s="10"/>
      <c r="H61" s="10"/>
      <c r="I61" s="15"/>
      <c r="J61" s="10"/>
      <c r="K61" s="24" t="str">
        <f>IF(N60=N62,"",IF(N60&gt;N62,M60,M62))</f>
        <v>Max Köppl</v>
      </c>
      <c r="L61" s="12">
        <v>2</v>
      </c>
      <c r="M61" s="10"/>
      <c r="N61" s="10"/>
      <c r="O61" s="10"/>
      <c r="P61" s="10"/>
      <c r="Q61" s="10"/>
      <c r="R61" s="10"/>
      <c r="S61" s="13" t="s">
        <v>7</v>
      </c>
      <c r="T61" s="10"/>
      <c r="U61" s="24" t="str">
        <f>IF(T59=T63,"",IF(T59&gt;T63,S59,S63))</f>
        <v>Nico Katzmayr</v>
      </c>
      <c r="V61" s="12">
        <v>1</v>
      </c>
      <c r="W61" s="10"/>
      <c r="X61" s="10"/>
      <c r="Y61" s="10"/>
      <c r="Z61" s="10"/>
      <c r="AA61" s="10"/>
      <c r="AB61" s="10"/>
      <c r="AC61" s="10"/>
      <c r="AD61" s="10"/>
    </row>
    <row r="62" spans="3:30" ht="15.75" thickBo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24" t="str">
        <f>IF(T27=T31,"",IF(T27&gt;T31,S31,S27))</f>
        <v>Max Köppl</v>
      </c>
      <c r="N62" s="12">
        <v>2</v>
      </c>
      <c r="O62" s="10"/>
      <c r="P62" s="10">
        <v>31</v>
      </c>
      <c r="Q62" s="22" t="s">
        <v>69</v>
      </c>
      <c r="R62" s="19">
        <v>2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3:30" ht="15.75" thickBo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25" t="s">
        <v>11</v>
      </c>
      <c r="N63" s="10"/>
      <c r="O63" s="24" t="str">
        <f>IF(R62=R64,"",IF(R62&gt;R64,Q64,Q62))</f>
        <v>Frei12</v>
      </c>
      <c r="P63" s="12"/>
      <c r="Q63" s="10"/>
      <c r="R63" s="10"/>
      <c r="S63" s="24" t="str">
        <f>IF(R62=R64,"",IF(R62&gt;R64,Q62,Q64))</f>
        <v>Finlay Friedrich</v>
      </c>
      <c r="T63" s="12">
        <v>0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3:30" ht="15.75" thickBo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32</v>
      </c>
      <c r="Q64" s="22" t="s">
        <v>93</v>
      </c>
      <c r="R64" s="1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3:30" ht="1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</sheetData>
  <sheetProtection sheet="1" formatColumns="0" formatRows="0" selectLockedCells="1"/>
  <mergeCells count="5">
    <mergeCell ref="B5:E5"/>
    <mergeCell ref="Q1:R1"/>
    <mergeCell ref="A1:E1"/>
    <mergeCell ref="B3:E3"/>
    <mergeCell ref="B4:E4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70" zoomScaleNormal="70" zoomScalePageLayoutView="0" workbookViewId="0" topLeftCell="A1">
      <selection activeCell="M10" sqref="M10"/>
    </sheetView>
  </sheetViews>
  <sheetFormatPr defaultColWidth="11.421875" defaultRowHeight="12.75"/>
  <cols>
    <col min="1" max="1" width="11.421875" style="5" customWidth="1"/>
    <col min="2" max="2" width="73.8515625" style="0" customWidth="1"/>
    <col min="8" max="8" width="38.28125" style="0" customWidth="1"/>
  </cols>
  <sheetData>
    <row r="1" spans="1:8" ht="34.5" thickBot="1">
      <c r="A1" s="46" t="s">
        <v>99</v>
      </c>
      <c r="B1" s="47"/>
      <c r="G1" s="46" t="s">
        <v>100</v>
      </c>
      <c r="H1" s="47"/>
    </row>
    <row r="2" spans="7:8" ht="21" thickBot="1">
      <c r="G2" s="6" t="s">
        <v>34</v>
      </c>
      <c r="H2" s="1" t="s">
        <v>35</v>
      </c>
    </row>
    <row r="3" spans="1:8" ht="21" thickBot="1">
      <c r="A3" s="6" t="s">
        <v>34</v>
      </c>
      <c r="B3" s="1" t="s">
        <v>35</v>
      </c>
      <c r="G3" s="31" t="s">
        <v>36</v>
      </c>
      <c r="H3" s="32" t="s">
        <v>79</v>
      </c>
    </row>
    <row r="4" spans="1:8" ht="20.25">
      <c r="A4" s="7" t="s">
        <v>36</v>
      </c>
      <c r="B4" s="2" t="str">
        <f>Spielplan!$AC$33</f>
        <v>Florian Frühwirt</v>
      </c>
      <c r="G4" s="29" t="s">
        <v>37</v>
      </c>
      <c r="H4" s="30" t="s">
        <v>63</v>
      </c>
    </row>
    <row r="5" spans="1:8" ht="20.25">
      <c r="A5" s="8" t="s">
        <v>37</v>
      </c>
      <c r="B5" s="3" t="str">
        <f>IF(Spielplan!AB25&gt;Spielplan!AB41,Spielplan!AA41,Spielplan!AA25)</f>
        <v>Elias Gallee</v>
      </c>
      <c r="G5" s="29" t="s">
        <v>38</v>
      </c>
      <c r="H5" s="30" t="s">
        <v>68</v>
      </c>
    </row>
    <row r="6" spans="1:9" ht="20.25">
      <c r="A6" s="8" t="s">
        <v>38</v>
      </c>
      <c r="B6" s="3" t="str">
        <f>IF(Spielplan!B25&gt;Spielplan!B41,Spielplan!A41,Spielplan!A25)</f>
        <v>Christian Dumphart</v>
      </c>
      <c r="F6" s="26"/>
      <c r="G6" s="29" t="s">
        <v>39</v>
      </c>
      <c r="H6" s="30" t="s">
        <v>65</v>
      </c>
      <c r="I6" s="26"/>
    </row>
    <row r="7" spans="1:9" ht="20.25">
      <c r="A7" s="8" t="s">
        <v>39</v>
      </c>
      <c r="B7" s="3" t="str">
        <f>IF(Spielplan!D17&gt;Spielplan!D49,Spielplan!C49,Spielplan!C17)</f>
        <v>Manuel Schwarz</v>
      </c>
      <c r="F7" s="26"/>
      <c r="G7" s="29" t="s">
        <v>40</v>
      </c>
      <c r="H7" s="30" t="s">
        <v>95</v>
      </c>
      <c r="I7" s="26"/>
    </row>
    <row r="8" spans="1:9" ht="20.25">
      <c r="A8" s="8" t="s">
        <v>40</v>
      </c>
      <c r="B8" s="3" t="str">
        <f>IF(Spielplan!F15&gt;Spielplan!F19,Spielplan!E19,Spielplan!E15)</f>
        <v>Elias Schmidinger</v>
      </c>
      <c r="F8" s="26"/>
      <c r="G8" s="29"/>
      <c r="H8" s="30" t="s">
        <v>70</v>
      </c>
      <c r="I8" s="26"/>
    </row>
    <row r="9" spans="1:9" ht="20.25">
      <c r="A9" s="8"/>
      <c r="B9" s="3" t="str">
        <f>IF(Spielplan!F47&gt;Spielplan!F51,Spielplan!E51,Spielplan!E47)</f>
        <v>Luca Stumptner</v>
      </c>
      <c r="F9" s="26"/>
      <c r="G9" s="29" t="s">
        <v>49</v>
      </c>
      <c r="H9" s="30" t="s">
        <v>72</v>
      </c>
      <c r="I9" s="26"/>
    </row>
    <row r="10" spans="1:9" ht="20.25">
      <c r="A10" s="8" t="s">
        <v>49</v>
      </c>
      <c r="B10" s="3" t="str">
        <f>IF(Spielplan!H9&gt;Spielplan!H25,Spielplan!G25,Spielplan!G9)</f>
        <v>Rupert Weichselbaumer</v>
      </c>
      <c r="F10" s="26"/>
      <c r="G10" s="29"/>
      <c r="H10" s="30" t="s">
        <v>94</v>
      </c>
      <c r="I10" s="26"/>
    </row>
    <row r="11" spans="1:9" ht="20.25">
      <c r="A11" s="8"/>
      <c r="B11" s="3" t="str">
        <f>IF(Spielplan!H41&gt;Spielplan!H57,Spielplan!G57,Spielplan!G41)</f>
        <v>Nico Katzmayr</v>
      </c>
      <c r="F11" s="26"/>
      <c r="G11" s="29" t="s">
        <v>50</v>
      </c>
      <c r="H11" s="30" t="s">
        <v>71</v>
      </c>
      <c r="I11" s="26"/>
    </row>
    <row r="12" spans="1:9" ht="20.25">
      <c r="A12" s="8" t="s">
        <v>50</v>
      </c>
      <c r="B12" s="3" t="str">
        <f>IF(Spielplan!J7&gt;Spielplan!J11,Spielplan!I11,Spielplan!I7)</f>
        <v>Niklas Sprenger</v>
      </c>
      <c r="F12" s="26"/>
      <c r="G12" s="29"/>
      <c r="H12" s="30" t="s">
        <v>96</v>
      </c>
      <c r="I12" s="26"/>
    </row>
    <row r="13" spans="1:9" ht="20.25">
      <c r="A13" s="8"/>
      <c r="B13" s="3" t="str">
        <f>IF(Spielplan!J23&gt;Spielplan!J27,Spielplan!I27,Spielplan!I23)</f>
        <v>Dominki Steininger</v>
      </c>
      <c r="F13" s="26"/>
      <c r="G13" s="29"/>
      <c r="H13" s="30" t="s">
        <v>66</v>
      </c>
      <c r="I13" s="26"/>
    </row>
    <row r="14" spans="1:9" ht="20.25">
      <c r="A14" s="8"/>
      <c r="B14" s="3" t="str">
        <f>IF(Spielplan!J39&gt;Spielplan!J43,Spielplan!I43,Spielplan!I39)</f>
        <v>Niklas Breuer</v>
      </c>
      <c r="F14" s="26"/>
      <c r="G14" s="29"/>
      <c r="H14" s="30" t="s">
        <v>76</v>
      </c>
      <c r="I14" s="26"/>
    </row>
    <row r="15" spans="1:9" ht="20.25">
      <c r="A15" s="8"/>
      <c r="B15" s="3" t="str">
        <f>IF(Spielplan!J55&gt;Spielplan!J59,Spielplan!I59,Spielplan!I55)</f>
        <v>Max Köppl</v>
      </c>
      <c r="F15" s="26"/>
      <c r="G15" s="29" t="s">
        <v>51</v>
      </c>
      <c r="H15" s="30" t="s">
        <v>80</v>
      </c>
      <c r="I15" s="26"/>
    </row>
    <row r="16" spans="1:9" ht="20.25">
      <c r="A16" s="8" t="s">
        <v>51</v>
      </c>
      <c r="B16" s="3" t="str">
        <f>IF(Spielplan!L5&gt;Spielplan!L13,Spielplan!K13,Spielplan!K5)</f>
        <v>Benjamin Böcksteiner</v>
      </c>
      <c r="F16" s="26"/>
      <c r="G16" s="29"/>
      <c r="H16" s="30" t="s">
        <v>62</v>
      </c>
      <c r="I16" s="26"/>
    </row>
    <row r="17" spans="1:9" ht="20.25">
      <c r="A17" s="8"/>
      <c r="B17" s="3" t="str">
        <f>IF(Spielplan!L21&gt;Spielplan!L29,Spielplan!K29,Spielplan!K21)</f>
        <v>Philipp Wagner</v>
      </c>
      <c r="F17" s="26"/>
      <c r="G17" s="29"/>
      <c r="H17" s="30" t="s">
        <v>78</v>
      </c>
      <c r="I17" s="26"/>
    </row>
    <row r="18" spans="1:9" ht="20.25">
      <c r="A18" s="8"/>
      <c r="B18" s="3" t="str">
        <f>IF(Spielplan!L37&gt;Spielplan!L45,Spielplan!K45,Spielplan!K37)</f>
        <v>Niklas Ganglberger</v>
      </c>
      <c r="F18" s="26"/>
      <c r="G18" s="29"/>
      <c r="H18" s="30" t="s">
        <v>75</v>
      </c>
      <c r="I18" s="26"/>
    </row>
    <row r="19" spans="1:9" ht="20.25">
      <c r="A19" s="8"/>
      <c r="B19" s="3" t="str">
        <f>IF(Spielplan!L53&gt;Spielplan!L61,Spielplan!K61,Spielplan!K53)</f>
        <v>Daniel Köppl</v>
      </c>
      <c r="F19" s="26"/>
      <c r="G19" s="29" t="s">
        <v>52</v>
      </c>
      <c r="H19" s="30" t="s">
        <v>77</v>
      </c>
      <c r="I19" s="26"/>
    </row>
    <row r="20" spans="1:9" ht="20.25">
      <c r="A20" s="8" t="s">
        <v>52</v>
      </c>
      <c r="B20" s="3" t="str">
        <f>IF(Spielplan!N4&gt;Spielplan!N6,Spielplan!M6,Spielplan!M4)</f>
        <v>Frei1</v>
      </c>
      <c r="F20" s="26"/>
      <c r="G20" s="29"/>
      <c r="H20" s="30" t="s">
        <v>64</v>
      </c>
      <c r="I20" s="26"/>
    </row>
    <row r="21" spans="1:9" ht="20.25">
      <c r="A21" s="8"/>
      <c r="B21" s="3" t="str">
        <f>IF(Spielplan!N12&gt;Spielplan!N14,Spielplan!M14,Spielplan!M12)</f>
        <v>Noah Ganglberger</v>
      </c>
      <c r="F21" s="26"/>
      <c r="G21" s="29"/>
      <c r="H21" s="30" t="s">
        <v>69</v>
      </c>
      <c r="I21" s="26"/>
    </row>
    <row r="22" spans="1:9" ht="20.25">
      <c r="A22" s="8"/>
      <c r="B22" s="3" t="str">
        <f>IF(Spielplan!N20&gt;Spielplan!N22,Spielplan!M22,Spielplan!M20)</f>
        <v>Giovanni Friedrich</v>
      </c>
      <c r="F22" s="26"/>
      <c r="G22" s="29" t="s">
        <v>98</v>
      </c>
      <c r="H22" s="30" t="s">
        <v>81</v>
      </c>
      <c r="I22" s="26"/>
    </row>
    <row r="23" spans="1:9" ht="20.25">
      <c r="A23" s="8"/>
      <c r="B23" s="3" t="str">
        <f>IF(Spielplan!N28&gt;Spielplan!N30,Spielplan!M30,Spielplan!M28)</f>
        <v>Finlay Friedrich</v>
      </c>
      <c r="F23" s="26"/>
      <c r="G23" s="27"/>
      <c r="H23" s="28"/>
      <c r="I23" s="26"/>
    </row>
    <row r="24" spans="1:9" ht="20.25">
      <c r="A24" s="8"/>
      <c r="B24" s="3" t="str">
        <f>IF(Spielplan!N36&gt;Spielplan!N38,Spielplan!M38,Spielplan!M36)</f>
        <v>Frei5</v>
      </c>
      <c r="F24" s="26"/>
      <c r="G24" s="27"/>
      <c r="H24" s="28"/>
      <c r="I24" s="26"/>
    </row>
    <row r="25" spans="1:9" ht="20.25">
      <c r="A25" s="8"/>
      <c r="B25" s="3" t="str">
        <f>IF(Spielplan!N44&gt;Spielplan!N46,Spielplan!M46,Spielplan!M44)</f>
        <v>Frei7</v>
      </c>
      <c r="F25" s="26"/>
      <c r="G25" s="27"/>
      <c r="H25" s="28"/>
      <c r="I25" s="26"/>
    </row>
    <row r="26" spans="1:9" ht="20.25">
      <c r="A26" s="8"/>
      <c r="B26" s="3" t="str">
        <f>IF(Spielplan!N52&gt;Spielplan!N54,Spielplan!M54,Spielplan!M52)</f>
        <v>Frei9</v>
      </c>
      <c r="F26" s="26"/>
      <c r="G26" s="27"/>
      <c r="H26" s="28"/>
      <c r="I26" s="26"/>
    </row>
    <row r="27" spans="1:9" ht="20.25">
      <c r="A27" s="8"/>
      <c r="B27" s="3" t="str">
        <f>IF(Spielplan!N60&gt;Spielplan!N62,Spielplan!M62,Spielplan!M60)</f>
        <v>Frei11</v>
      </c>
      <c r="F27" s="26"/>
      <c r="G27" s="27"/>
      <c r="H27" s="28"/>
      <c r="I27" s="26"/>
    </row>
    <row r="28" spans="1:9" ht="20.25">
      <c r="A28" s="8" t="s">
        <v>53</v>
      </c>
      <c r="B28" s="3" t="str">
        <f>IF(Spielplan!P3&gt;Spielplan!P7,Spielplan!O7,Spielplan!O3)</f>
        <v>Frei2</v>
      </c>
      <c r="F28" s="26"/>
      <c r="G28" s="27"/>
      <c r="H28" s="28"/>
      <c r="I28" s="26"/>
    </row>
    <row r="29" spans="1:9" ht="20.25">
      <c r="A29" s="8"/>
      <c r="B29" s="3" t="str">
        <f>IF(Spielplan!P11&gt;Spielplan!P15,Spielplan!O15,Spielplan!O11)</f>
        <v>Emre Sabi</v>
      </c>
      <c r="F29" s="26"/>
      <c r="G29" s="27"/>
      <c r="H29" s="28"/>
      <c r="I29" s="26"/>
    </row>
    <row r="30" spans="1:9" ht="20.25">
      <c r="A30" s="8"/>
      <c r="B30" s="3" t="str">
        <f>IF(Spielplan!P19&gt;Spielplan!P23,Spielplan!O23,Spielplan!O19)</f>
        <v>Frei3</v>
      </c>
      <c r="F30" s="26"/>
      <c r="G30" s="27"/>
      <c r="H30" s="28"/>
      <c r="I30" s="26"/>
    </row>
    <row r="31" spans="1:9" ht="20.25">
      <c r="A31" s="8"/>
      <c r="B31" s="3" t="str">
        <f>IF(Spielplan!P27&gt;Spielplan!P31,Spielplan!O31,Spielplan!O27)</f>
        <v>Frei4</v>
      </c>
      <c r="F31" s="26"/>
      <c r="G31" s="27"/>
      <c r="H31" s="28"/>
      <c r="I31" s="26"/>
    </row>
    <row r="32" spans="1:9" ht="20.25">
      <c r="A32" s="8"/>
      <c r="B32" s="3" t="str">
        <f>IF(Spielplan!P35&gt;Spielplan!P39,Spielplan!O39,Spielplan!O35)</f>
        <v>Frei6</v>
      </c>
      <c r="F32" s="26"/>
      <c r="G32" s="27"/>
      <c r="H32" s="28"/>
      <c r="I32" s="26"/>
    </row>
    <row r="33" spans="1:9" ht="20.25">
      <c r="A33" s="8"/>
      <c r="B33" s="3" t="str">
        <f>IF(Spielplan!P43&gt;Spielplan!P47,Spielplan!O47,Spielplan!O43)</f>
        <v>Frei8</v>
      </c>
      <c r="F33" s="26"/>
      <c r="G33" s="27"/>
      <c r="H33" s="28"/>
      <c r="I33" s="26"/>
    </row>
    <row r="34" spans="1:9" ht="20.25">
      <c r="A34" s="8"/>
      <c r="B34" s="3" t="str">
        <f>IF(Spielplan!P51&gt;Spielplan!P55,Spielplan!O55,Spielplan!O51)</f>
        <v>Frei10</v>
      </c>
      <c r="F34" s="26"/>
      <c r="G34" s="27"/>
      <c r="H34" s="28"/>
      <c r="I34" s="26"/>
    </row>
    <row r="35" spans="1:9" ht="21" thickBot="1">
      <c r="A35" s="9"/>
      <c r="B35" s="4" t="str">
        <f>IF(Spielplan!P59&gt;Spielplan!P63,Spielplan!O63,Spielplan!O59)</f>
        <v>Frei12</v>
      </c>
      <c r="F35" s="26"/>
      <c r="G35" s="26"/>
      <c r="H35" s="26"/>
      <c r="I35" s="26"/>
    </row>
  </sheetData>
  <sheetProtection formatColumns="0" formatRows="0" selectLockedCells="1"/>
  <mergeCells count="2">
    <mergeCell ref="A1:B1"/>
    <mergeCell ref="G1:H1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Windows-Benutzer</cp:lastModifiedBy>
  <cp:lastPrinted>2018-03-04T13:20:11Z</cp:lastPrinted>
  <dcterms:created xsi:type="dcterms:W3CDTF">2013-03-31T14:45:59Z</dcterms:created>
  <dcterms:modified xsi:type="dcterms:W3CDTF">2018-03-04T13:22:17Z</dcterms:modified>
  <cp:category/>
  <cp:version/>
  <cp:contentType/>
  <cp:contentStatus/>
</cp:coreProperties>
</file>